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146 продажа аккумуляторов ЦР МТ\2  Док на сайт Форма 1\"/>
    </mc:Choice>
  </mc:AlternateContent>
  <bookViews>
    <workbookView xWindow="0" yWindow="0" windowWidth="15855" windowHeight="1251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M10" i="2" l="1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9" i="2"/>
  <c r="F41" i="2"/>
  <c r="J24" i="2"/>
  <c r="K24" i="2"/>
  <c r="L24" i="2" s="1"/>
  <c r="J25" i="2"/>
  <c r="K25" i="2"/>
  <c r="L25" i="2" s="1"/>
  <c r="J26" i="2"/>
  <c r="K26" i="2"/>
  <c r="L26" i="2" s="1"/>
  <c r="J27" i="2"/>
  <c r="K27" i="2"/>
  <c r="L27" i="2" s="1"/>
  <c r="J28" i="2"/>
  <c r="K28" i="2"/>
  <c r="L28" i="2" s="1"/>
  <c r="J29" i="2"/>
  <c r="K29" i="2"/>
  <c r="L29" i="2"/>
  <c r="J30" i="2"/>
  <c r="K30" i="2"/>
  <c r="L30" i="2" s="1"/>
  <c r="J31" i="2"/>
  <c r="K31" i="2"/>
  <c r="L31" i="2" s="1"/>
  <c r="J32" i="2"/>
  <c r="K32" i="2"/>
  <c r="L32" i="2"/>
  <c r="J33" i="2"/>
  <c r="K33" i="2"/>
  <c r="L33" i="2" s="1"/>
  <c r="J34" i="2"/>
  <c r="K34" i="2"/>
  <c r="L34" i="2" s="1"/>
  <c r="J35" i="2"/>
  <c r="K35" i="2"/>
  <c r="L35" i="2"/>
  <c r="J36" i="2"/>
  <c r="K36" i="2"/>
  <c r="L36" i="2" s="1"/>
  <c r="J37" i="2"/>
  <c r="K37" i="2"/>
  <c r="L37" i="2"/>
  <c r="J38" i="2"/>
  <c r="K38" i="2"/>
  <c r="L38" i="2" s="1"/>
  <c r="J39" i="2"/>
  <c r="K39" i="2"/>
  <c r="L39" i="2" s="1"/>
  <c r="J40" i="2"/>
  <c r="K40" i="2"/>
  <c r="L40" i="2"/>
  <c r="L14" i="2"/>
  <c r="L15" i="2"/>
  <c r="K10" i="2"/>
  <c r="L10" i="2" s="1"/>
  <c r="K11" i="2"/>
  <c r="L11" i="2" s="1"/>
  <c r="K12" i="2"/>
  <c r="L12" i="2" s="1"/>
  <c r="K13" i="2"/>
  <c r="L13" i="2" s="1"/>
  <c r="K14" i="2"/>
  <c r="K15" i="2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9" i="2"/>
  <c r="L9" i="2" l="1"/>
  <c r="N41" i="2" l="1"/>
  <c r="K41" i="2"/>
  <c r="M41" i="2" l="1"/>
  <c r="L41" i="2"/>
  <c r="F43" i="2" l="1"/>
  <c r="F44" i="2"/>
  <c r="E43" i="2"/>
  <c r="E44" i="2" s="1"/>
</calcChain>
</file>

<file path=xl/sharedStrings.xml><?xml version="1.0" encoding="utf-8"?>
<sst xmlns="http://schemas.openxmlformats.org/spreadsheetml/2006/main" count="170" uniqueCount="73">
  <si>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</si>
  <si>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</si>
  <si>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</si>
  <si>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</si>
  <si>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</si>
  <si>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</si>
  <si>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</si>
  <si>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</si>
  <si>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</si>
  <si>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</si>
  <si>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</si>
  <si>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</si>
  <si>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</si>
  <si>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</si>
  <si>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</si>
  <si>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</si>
  <si>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</si>
  <si>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</si>
  <si>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t>RUR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</si>
  <si>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</si>
  <si>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</si>
  <si>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</si>
  <si>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 xml:space="preserve">Итого НДС (18%) составляет / Total Vat  (18%) </t>
  </si>
  <si>
    <t>Итого сумма без НДС составляет/ Total amount excluding VAT</t>
  </si>
  <si>
    <t xml:space="preserve">Начальная минимальная цена, руб. ,без учета НДС / Initial minimum price excl VAT, RUR </t>
  </si>
  <si>
    <t>FM026232</t>
  </si>
  <si>
    <t>необходимо заполнить</t>
  </si>
  <si>
    <t xml:space="preserve">Начальная минимальная цена, руб. ,с учетом НДС 20% / Initial minimum price incl VAT 20, RUR </t>
  </si>
  <si>
    <t xml:space="preserve">Начальная минимальная стоимость, руб. ,без учета НДС / Initial minimum sum excl VAT, RUR </t>
  </si>
  <si>
    <t xml:space="preserve">Начальная минимальная стоимость, руб. ,с учетом НДС 20% / Initial minimum sum incl VAT 20, RUR </t>
  </si>
  <si>
    <r>
      <t xml:space="preserve">Стоимость </t>
    </r>
    <r>
      <rPr>
        <b/>
        <u/>
        <sz val="13"/>
        <color theme="1"/>
        <rFont val="Times New Roman"/>
        <family val="1"/>
        <charset val="204"/>
      </rPr>
      <t>с НДС 20%</t>
    </r>
    <r>
      <rPr>
        <b/>
        <sz val="13"/>
        <color theme="1"/>
        <rFont val="Times New Roman"/>
        <family val="1"/>
        <charset val="204"/>
      </rPr>
      <t>, руб/ Price  with VAT 20%, RUB</t>
    </r>
  </si>
  <si>
    <r>
      <t xml:space="preserve">Цена ПРЕДЛОЖЕНИЯ 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руб/ Price excl VAT, RUB</t>
    </r>
  </si>
  <si>
    <t xml:space="preserve">Условия покупки: </t>
  </si>
  <si>
    <t>2. Покупатель не имеет претензий к качеству Товара, Покупатель заранее ознакомился с техническим состоянием оборудования</t>
  </si>
  <si>
    <t>Закупка № 0120-Proc-2019 / Purchase №0120-Proc-2019</t>
  </si>
  <si>
    <t>Aккумуляторная батарея 12В «Sprinter VRLA S12V120» (Демонтированные)</t>
  </si>
  <si>
    <t>Aккумуляторная батарея 12В «Sprinter»(30 шт) (демонтированные)</t>
  </si>
  <si>
    <t>Аккумуляторная батарея A600 GNB 4OpzV200 200Ah (демонтированные)</t>
  </si>
  <si>
    <t>Аккумуляторная батарея A600 GNB 5OpzV350 350Ah (демонтированные)</t>
  </si>
  <si>
    <t>Аккумуляторная батарея Absolyte 3-100G19 ( демонтированные)</t>
  </si>
  <si>
    <t>Аккумуляторная батарея BP 12-12 ( демонтированные)</t>
  </si>
  <si>
    <t>Аккумуляторная батарея DT 12045( демонтированные)</t>
  </si>
  <si>
    <t>Аккумуляторная батарея DT 1218 ( демонтированные)</t>
  </si>
  <si>
    <t>Аккумуляторная батарея DTM 1207( демонтированные)</t>
  </si>
  <si>
    <t>Аккумуляторная батарея GP 12120 ( демонтированные)</t>
  </si>
  <si>
    <t>Аккумуляторная батарея GP 1272 ( демонтированные)</t>
  </si>
  <si>
    <t>Аккумуляторная батарея GS 4,5-12 ( демонтированные)</t>
  </si>
  <si>
    <t>Аккумуляторная батарея SF 12045  ( демонтированные)</t>
  </si>
  <si>
    <t>Аккумуляторная батарея SF- 1207  ( демонтированные)</t>
  </si>
  <si>
    <t>Аккумуляторная батарея SF- 1217  ( демонтированные)</t>
  </si>
  <si>
    <t>ЦР</t>
  </si>
  <si>
    <t>48</t>
  </si>
  <si>
    <t>Номер номенклатурный /
num ID</t>
  </si>
  <si>
    <t>1076791</t>
  </si>
  <si>
    <t>Общий вес АКБ, тн / weight, tn</t>
  </si>
  <si>
    <t xml:space="preserve"> Аккумуляторная батарея DT 1212( демонтированные)</t>
  </si>
  <si>
    <t>Аккумуляторная батарея Absolyte 3-100G19 ( демонтированные) (в компл 48шт)</t>
  </si>
  <si>
    <t>Аккумуляторная батарея ALCAD MC215P 215Ah, 1.2V( демонтированные)</t>
  </si>
  <si>
    <t>Аккумуляторная батарея ALCAD MC240P 240Ah, 1.2V( демонтированные)</t>
  </si>
  <si>
    <t>Аккумуляторная батарея APC RBC2, 12V, 7A/h/Cell/10 min( демонтированные)</t>
  </si>
  <si>
    <t>Аккумуляторная батарея BP7-12( демонтированные)</t>
  </si>
  <si>
    <t>Аккумуляторная батарея Ddryfit A600 4OPzV200 (2V 200Ah C10)( демонтированные)</t>
  </si>
  <si>
    <t>Аккумуляторная батарея Dryfit A600 5OPzV350 (2V 350Ah C10)( демонтированные)</t>
  </si>
  <si>
    <t>Аккумуляторная батарея GP 12-7-S( демонтированные)</t>
  </si>
  <si>
    <t>Аккумуляторная батарея HR 12.34W F2 12V 34W CSB ( демонтированные)</t>
  </si>
  <si>
    <t>Аккумуляторная батарея SF 12045 ( демонтированные)</t>
  </si>
  <si>
    <t>Аккумуляторная батарея SF 1207 ( демонтированные)</t>
  </si>
  <si>
    <t>Аккумуляторная батарея SV 1250 ( демонтированные)</t>
  </si>
  <si>
    <t>Аккумуляторная батарея YUASA NPW 45-12 12V, 9A/h, 45W/Cell/10 min( демонтированные)</t>
  </si>
  <si>
    <t>1. Вывоз оборудования проиводится силами и за счет Покупателя, включая все возникающие при этом расходы</t>
  </si>
  <si>
    <t>3. АКБ продаются с кислотой и прочими загрязнителями. В таблице указан все брутто.</t>
  </si>
  <si>
    <t xml:space="preserve">Склад НПС Астраханская
РФ, Астраханская обл., Енотаевский район, 578 км. нефтепровода КТК в границах муниципального образования «Средневолжский сельсовет».
</t>
  </si>
  <si>
    <t xml:space="preserve">Склад НПС Комсомольская
РФ, Республика Калмыкия, Черноземельcкий район.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</si>
</sst>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₽&quot;;\-#,##0.00\ &quot;₽&quot;"/>
    <numFmt numFmtId="164" formatCode="_-* #,##0.00\ _₽_-;\-* #,##0.00\ _₽_-;_-* &quot;-&quot;??\ _₽_-;_-@_-"/>
    <numFmt numFmtId="165" formatCode="_-* #,##0.00\ [$₽-419]_-;\-* #,##0.00\ [$₽-419]_-;_-* &quot;-&quot;??\ [$₽-419]_-;_-@_-"/>
    <numFmt numFmtId="166" formatCode="#,##0.00\ &quot;₽&quot;"/>
  </numFmts>
  <fonts count="2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/>
    <xf numFmtId="165" fontId="5" fillId="0" borderId="0" xfId="0" applyNumberFormat="1" applyFont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166" fontId="18" fillId="0" borderId="1" xfId="0" applyNumberFormat="1" applyFont="1" applyFill="1" applyBorder="1" applyAlignment="1">
      <alignment horizontal="center" vertical="center" wrapText="1"/>
    </xf>
    <xf numFmtId="7" fontId="8" fillId="0" borderId="1" xfId="2" applyNumberFormat="1" applyFont="1" applyFill="1" applyBorder="1" applyAlignment="1">
      <alignment horizontal="center" vertical="center" wrapText="1"/>
    </xf>
    <xf numFmtId="7" fontId="2" fillId="0" borderId="0" xfId="0" applyNumberFormat="1" applyFont="1" applyAlignment="1">
      <alignment horizontal="left"/>
    </xf>
    <xf numFmtId="0" fontId="16" fillId="3" borderId="0" xfId="0" applyFont="1" applyFill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66" fontId="18" fillId="0" borderId="4" xfId="0" applyNumberFormat="1" applyFont="1" applyFill="1" applyBorder="1" applyAlignment="1">
      <alignment horizontal="center" vertical="center" wrapText="1"/>
    </xf>
    <xf numFmtId="7" fontId="8" fillId="0" borderId="4" xfId="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7" fontId="8" fillId="3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right" vertical="center" wrapText="1"/>
    </xf>
    <xf numFmtId="166" fontId="5" fillId="2" borderId="11" xfId="0" applyNumberFormat="1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7" fontId="8" fillId="3" borderId="4" xfId="2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zoomScale="55" zoomScaleNormal="55" workbookViewId="0">
      <selection activeCell="M59" sqref="A1:P59"/>
    </sheetView>
  </sheetViews>
  <sheetFormatPr defaultRowHeight="15" x14ac:dyDescent="0.25"/>
  <cols>
    <col min="1" max="1" width="6.42578125" customWidth="1"/>
    <col min="2" max="2" width="18.28515625" hidden="1" customWidth="1"/>
    <col min="3" max="3" width="9.85546875" customWidth="1"/>
    <col min="4" max="4" width="76.42578125" customWidth="1"/>
    <col min="5" max="5" width="19.7109375" customWidth="1"/>
    <col min="6" max="6" width="25.42578125" customWidth="1"/>
    <col min="7" max="7" width="9.85546875" customWidth="1"/>
    <col min="8" max="8" width="14" customWidth="1"/>
    <col min="9" max="10" width="23.28515625" customWidth="1"/>
    <col min="11" max="11" width="24.85546875" customWidth="1"/>
    <col min="12" max="12" width="25.140625" customWidth="1"/>
    <col min="13" max="13" width="26.140625" customWidth="1"/>
    <col min="14" max="14" width="39.85546875" customWidth="1"/>
    <col min="15" max="15" width="13.5703125" customWidth="1"/>
    <col min="16" max="16" width="33.7109375" customWidth="1"/>
  </cols>
  <sheetData>
    <row r="1" spans="1:16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0.25" x14ac:dyDescent="0.25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20.25" x14ac:dyDescent="0.25">
      <c r="A3" s="39" t="s">
        <v>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20.25" x14ac:dyDescent="0.2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20.25" x14ac:dyDescent="0.25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20.25" x14ac:dyDescent="0.25">
      <c r="A6" s="42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21.75" thickBot="1" x14ac:dyDescent="0.4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7"/>
      <c r="N7" s="21" t="s">
        <v>26</v>
      </c>
      <c r="O7" s="11"/>
      <c r="P7" s="11"/>
    </row>
    <row r="8" spans="1:16" ht="139.15" customHeight="1" thickBot="1" x14ac:dyDescent="0.3">
      <c r="A8" s="44" t="s">
        <v>8</v>
      </c>
      <c r="B8" s="45" t="s">
        <v>17</v>
      </c>
      <c r="C8" s="46" t="s">
        <v>3</v>
      </c>
      <c r="D8" s="44" t="s">
        <v>4</v>
      </c>
      <c r="E8" s="45" t="s">
        <v>52</v>
      </c>
      <c r="F8" s="45" t="s">
        <v>54</v>
      </c>
      <c r="G8" s="45" t="s">
        <v>1</v>
      </c>
      <c r="H8" s="45" t="s">
        <v>9</v>
      </c>
      <c r="I8" s="45" t="s">
        <v>24</v>
      </c>
      <c r="J8" s="45" t="s">
        <v>27</v>
      </c>
      <c r="K8" s="45" t="s">
        <v>28</v>
      </c>
      <c r="L8" s="45" t="s">
        <v>29</v>
      </c>
      <c r="M8" s="48" t="s">
        <v>31</v>
      </c>
      <c r="N8" s="47" t="s">
        <v>30</v>
      </c>
      <c r="O8" s="45" t="s">
        <v>7</v>
      </c>
      <c r="P8" s="48" t="s">
        <v>19</v>
      </c>
    </row>
    <row r="9" spans="1:16" ht="40.5" customHeight="1" x14ac:dyDescent="0.25">
      <c r="A9" s="26">
        <v>1</v>
      </c>
      <c r="B9" s="26" t="s">
        <v>25</v>
      </c>
      <c r="C9" s="26" t="s">
        <v>50</v>
      </c>
      <c r="D9" s="49" t="s">
        <v>35</v>
      </c>
      <c r="E9" s="28">
        <v>1028438</v>
      </c>
      <c r="F9" s="51">
        <v>0.14979999999999999</v>
      </c>
      <c r="G9" s="27" t="s">
        <v>6</v>
      </c>
      <c r="H9" s="28">
        <v>14</v>
      </c>
      <c r="I9" s="29">
        <v>228</v>
      </c>
      <c r="J9" s="29">
        <f>I9*1.2</f>
        <v>273.59999999999997</v>
      </c>
      <c r="K9" s="29">
        <f>I9*H9</f>
        <v>3192</v>
      </c>
      <c r="L9" s="29">
        <f>K9*1.2</f>
        <v>3830.3999999999996</v>
      </c>
      <c r="M9" s="30">
        <f>N9*100/120</f>
        <v>0</v>
      </c>
      <c r="N9" s="64"/>
      <c r="O9" s="65" t="s">
        <v>18</v>
      </c>
      <c r="P9" s="43" t="s">
        <v>72</v>
      </c>
    </row>
    <row r="10" spans="1:16" ht="40.5" x14ac:dyDescent="0.25">
      <c r="A10" s="54">
        <v>2</v>
      </c>
      <c r="B10" s="12"/>
      <c r="C10" s="12" t="s">
        <v>50</v>
      </c>
      <c r="D10" s="53" t="s">
        <v>36</v>
      </c>
      <c r="E10" s="16">
        <v>1077880</v>
      </c>
      <c r="F10" s="50">
        <v>0.32100000000000001</v>
      </c>
      <c r="G10" s="13" t="s">
        <v>6</v>
      </c>
      <c r="H10" s="16">
        <v>30</v>
      </c>
      <c r="I10" s="18">
        <v>228</v>
      </c>
      <c r="J10" s="18">
        <f t="shared" ref="J10:J40" si="0">I10*1.2</f>
        <v>273.59999999999997</v>
      </c>
      <c r="K10" s="18">
        <f t="shared" ref="K10:K23" si="1">I10*H10</f>
        <v>6840</v>
      </c>
      <c r="L10" s="18">
        <f t="shared" ref="L10:L40" si="2">K10*1.2</f>
        <v>8208</v>
      </c>
      <c r="M10" s="19">
        <f t="shared" ref="M10:M40" si="3">N10*100/120</f>
        <v>0</v>
      </c>
      <c r="N10" s="52"/>
      <c r="O10" s="9" t="s">
        <v>18</v>
      </c>
      <c r="P10" s="43"/>
    </row>
    <row r="11" spans="1:16" ht="40.5" x14ac:dyDescent="0.25">
      <c r="A11" s="12">
        <v>3</v>
      </c>
      <c r="B11" s="12"/>
      <c r="C11" s="12" t="s">
        <v>50</v>
      </c>
      <c r="D11" s="53" t="s">
        <v>37</v>
      </c>
      <c r="E11" s="16">
        <v>1076792</v>
      </c>
      <c r="F11" s="50">
        <v>0.88</v>
      </c>
      <c r="G11" s="13" t="s">
        <v>6</v>
      </c>
      <c r="H11" s="16">
        <v>48</v>
      </c>
      <c r="I11" s="18">
        <v>392</v>
      </c>
      <c r="J11" s="18">
        <f t="shared" si="0"/>
        <v>470.4</v>
      </c>
      <c r="K11" s="18">
        <f t="shared" si="1"/>
        <v>18816</v>
      </c>
      <c r="L11" s="18">
        <f t="shared" si="2"/>
        <v>22579.200000000001</v>
      </c>
      <c r="M11" s="19">
        <f t="shared" si="3"/>
        <v>0</v>
      </c>
      <c r="N11" s="52"/>
      <c r="O11" s="9" t="s">
        <v>18</v>
      </c>
      <c r="P11" s="43"/>
    </row>
    <row r="12" spans="1:16" ht="40.5" x14ac:dyDescent="0.25">
      <c r="A12" s="54">
        <v>4</v>
      </c>
      <c r="B12" s="12"/>
      <c r="C12" s="12" t="s">
        <v>50</v>
      </c>
      <c r="D12" s="53" t="s">
        <v>38</v>
      </c>
      <c r="E12" s="16" t="s">
        <v>53</v>
      </c>
      <c r="F12" s="50">
        <v>1.3919999999999999</v>
      </c>
      <c r="G12" s="13" t="s">
        <v>6</v>
      </c>
      <c r="H12" s="16" t="s">
        <v>51</v>
      </c>
      <c r="I12" s="18">
        <v>618</v>
      </c>
      <c r="J12" s="18">
        <f t="shared" si="0"/>
        <v>741.6</v>
      </c>
      <c r="K12" s="18">
        <f t="shared" si="1"/>
        <v>29664</v>
      </c>
      <c r="L12" s="18">
        <f t="shared" si="2"/>
        <v>35596.799999999996</v>
      </c>
      <c r="M12" s="19">
        <f t="shared" si="3"/>
        <v>0</v>
      </c>
      <c r="N12" s="52"/>
      <c r="O12" s="9" t="s">
        <v>18</v>
      </c>
      <c r="P12" s="43"/>
    </row>
    <row r="13" spans="1:16" ht="40.5" x14ac:dyDescent="0.25">
      <c r="A13" s="12">
        <v>5</v>
      </c>
      <c r="B13" s="12"/>
      <c r="C13" s="12" t="s">
        <v>50</v>
      </c>
      <c r="D13" s="53" t="s">
        <v>39</v>
      </c>
      <c r="E13" s="16">
        <v>1076793</v>
      </c>
      <c r="F13" s="50">
        <v>4.8</v>
      </c>
      <c r="G13" s="13" t="s">
        <v>6</v>
      </c>
      <c r="H13" s="16">
        <v>96</v>
      </c>
      <c r="I13" s="18">
        <v>533</v>
      </c>
      <c r="J13" s="18">
        <f t="shared" si="0"/>
        <v>639.6</v>
      </c>
      <c r="K13" s="18">
        <f t="shared" si="1"/>
        <v>51168</v>
      </c>
      <c r="L13" s="18">
        <f t="shared" si="2"/>
        <v>61401.599999999999</v>
      </c>
      <c r="M13" s="19">
        <f t="shared" si="3"/>
        <v>0</v>
      </c>
      <c r="N13" s="52"/>
      <c r="O13" s="9" t="s">
        <v>18</v>
      </c>
      <c r="P13" s="43"/>
    </row>
    <row r="14" spans="1:16" ht="20.25" x14ac:dyDescent="0.25">
      <c r="A14" s="54">
        <v>6</v>
      </c>
      <c r="B14" s="12"/>
      <c r="C14" s="12" t="s">
        <v>50</v>
      </c>
      <c r="D14" s="53" t="s">
        <v>40</v>
      </c>
      <c r="E14" s="16">
        <v>1076794</v>
      </c>
      <c r="F14" s="50">
        <v>5.9500000000000004E-3</v>
      </c>
      <c r="G14" s="13" t="s">
        <v>6</v>
      </c>
      <c r="H14" s="16">
        <v>2</v>
      </c>
      <c r="I14" s="18">
        <v>66</v>
      </c>
      <c r="J14" s="18">
        <f t="shared" si="0"/>
        <v>79.2</v>
      </c>
      <c r="K14" s="18">
        <f t="shared" si="1"/>
        <v>132</v>
      </c>
      <c r="L14" s="18">
        <f t="shared" si="2"/>
        <v>158.4</v>
      </c>
      <c r="M14" s="19">
        <f t="shared" si="3"/>
        <v>0</v>
      </c>
      <c r="N14" s="52"/>
      <c r="O14" s="9" t="s">
        <v>18</v>
      </c>
      <c r="P14" s="43"/>
    </row>
    <row r="15" spans="1:16" ht="20.25" x14ac:dyDescent="0.25">
      <c r="A15" s="12">
        <v>7</v>
      </c>
      <c r="B15" s="12"/>
      <c r="C15" s="12" t="s">
        <v>50</v>
      </c>
      <c r="D15" s="53" t="s">
        <v>41</v>
      </c>
      <c r="E15" s="16">
        <v>1076798</v>
      </c>
      <c r="F15" s="50">
        <v>2.9499999999999999E-3</v>
      </c>
      <c r="G15" s="13" t="s">
        <v>6</v>
      </c>
      <c r="H15" s="16">
        <v>2</v>
      </c>
      <c r="I15" s="18">
        <v>29</v>
      </c>
      <c r="J15" s="18">
        <f t="shared" si="0"/>
        <v>34.799999999999997</v>
      </c>
      <c r="K15" s="18">
        <f t="shared" si="1"/>
        <v>58</v>
      </c>
      <c r="L15" s="18">
        <f t="shared" si="2"/>
        <v>69.599999999999994</v>
      </c>
      <c r="M15" s="19">
        <f t="shared" si="3"/>
        <v>0</v>
      </c>
      <c r="N15" s="52"/>
      <c r="O15" s="9" t="s">
        <v>18</v>
      </c>
      <c r="P15" s="43"/>
    </row>
    <row r="16" spans="1:16" ht="20.25" x14ac:dyDescent="0.25">
      <c r="A16" s="54">
        <v>8</v>
      </c>
      <c r="B16" s="12"/>
      <c r="C16" s="12" t="s">
        <v>50</v>
      </c>
      <c r="D16" s="53" t="s">
        <v>42</v>
      </c>
      <c r="E16" s="16">
        <v>1076801</v>
      </c>
      <c r="F16" s="50">
        <v>9.2999999999999992E-3</v>
      </c>
      <c r="G16" s="13" t="s">
        <v>6</v>
      </c>
      <c r="H16" s="16">
        <v>2</v>
      </c>
      <c r="I16" s="18">
        <v>137</v>
      </c>
      <c r="J16" s="18">
        <f t="shared" si="0"/>
        <v>164.4</v>
      </c>
      <c r="K16" s="18">
        <f t="shared" si="1"/>
        <v>274</v>
      </c>
      <c r="L16" s="18">
        <f t="shared" si="2"/>
        <v>328.8</v>
      </c>
      <c r="M16" s="19">
        <f t="shared" si="3"/>
        <v>0</v>
      </c>
      <c r="N16" s="52"/>
      <c r="O16" s="9" t="s">
        <v>18</v>
      </c>
      <c r="P16" s="43"/>
    </row>
    <row r="17" spans="1:16" ht="20.25" x14ac:dyDescent="0.25">
      <c r="A17" s="12">
        <v>9</v>
      </c>
      <c r="B17" s="12"/>
      <c r="C17" s="12" t="s">
        <v>50</v>
      </c>
      <c r="D17" s="53" t="s">
        <v>43</v>
      </c>
      <c r="E17" s="16">
        <v>1076800</v>
      </c>
      <c r="F17" s="50">
        <v>6.45E-3</v>
      </c>
      <c r="G17" s="13" t="s">
        <v>6</v>
      </c>
      <c r="H17" s="16">
        <v>3</v>
      </c>
      <c r="I17" s="18">
        <v>44</v>
      </c>
      <c r="J17" s="18">
        <f t="shared" si="0"/>
        <v>52.8</v>
      </c>
      <c r="K17" s="18">
        <f t="shared" si="1"/>
        <v>132</v>
      </c>
      <c r="L17" s="18">
        <f t="shared" si="2"/>
        <v>158.4</v>
      </c>
      <c r="M17" s="19">
        <f t="shared" si="3"/>
        <v>0</v>
      </c>
      <c r="N17" s="52"/>
      <c r="O17" s="9" t="s">
        <v>18</v>
      </c>
      <c r="P17" s="43"/>
    </row>
    <row r="18" spans="1:16" ht="20.25" x14ac:dyDescent="0.25">
      <c r="A18" s="54">
        <v>10</v>
      </c>
      <c r="B18" s="12"/>
      <c r="C18" s="12" t="s">
        <v>50</v>
      </c>
      <c r="D18" s="53" t="s">
        <v>44</v>
      </c>
      <c r="E18" s="16">
        <v>1076795</v>
      </c>
      <c r="F18" s="50">
        <v>7.6E-3</v>
      </c>
      <c r="G18" s="13" t="s">
        <v>6</v>
      </c>
      <c r="H18" s="16">
        <v>2</v>
      </c>
      <c r="I18" s="18">
        <v>81</v>
      </c>
      <c r="J18" s="18">
        <f t="shared" si="0"/>
        <v>97.2</v>
      </c>
      <c r="K18" s="18">
        <f t="shared" si="1"/>
        <v>162</v>
      </c>
      <c r="L18" s="18">
        <f t="shared" si="2"/>
        <v>194.4</v>
      </c>
      <c r="M18" s="19">
        <f t="shared" si="3"/>
        <v>0</v>
      </c>
      <c r="N18" s="52"/>
      <c r="O18" s="9" t="s">
        <v>18</v>
      </c>
      <c r="P18" s="43"/>
    </row>
    <row r="19" spans="1:16" ht="20.25" x14ac:dyDescent="0.25">
      <c r="A19" s="12">
        <v>11</v>
      </c>
      <c r="B19" s="12"/>
      <c r="C19" s="12" t="s">
        <v>50</v>
      </c>
      <c r="D19" s="53" t="s">
        <v>45</v>
      </c>
      <c r="E19" s="16">
        <v>1076802</v>
      </c>
      <c r="F19" s="50">
        <v>1.2E-2</v>
      </c>
      <c r="G19" s="13" t="s">
        <v>6</v>
      </c>
      <c r="H19" s="16">
        <v>6</v>
      </c>
      <c r="I19" s="18">
        <v>42</v>
      </c>
      <c r="J19" s="18">
        <f t="shared" si="0"/>
        <v>50.4</v>
      </c>
      <c r="K19" s="18">
        <f t="shared" si="1"/>
        <v>252</v>
      </c>
      <c r="L19" s="18">
        <f t="shared" si="2"/>
        <v>302.39999999999998</v>
      </c>
      <c r="M19" s="19">
        <f t="shared" si="3"/>
        <v>0</v>
      </c>
      <c r="N19" s="52"/>
      <c r="O19" s="9" t="s">
        <v>18</v>
      </c>
      <c r="P19" s="43"/>
    </row>
    <row r="20" spans="1:16" ht="20.25" x14ac:dyDescent="0.25">
      <c r="A20" s="54">
        <v>12</v>
      </c>
      <c r="B20" s="12"/>
      <c r="C20" s="12" t="s">
        <v>50</v>
      </c>
      <c r="D20" s="53" t="s">
        <v>46</v>
      </c>
      <c r="E20" s="16">
        <v>1076797</v>
      </c>
      <c r="F20" s="50">
        <v>2.7499999999999998E-3</v>
      </c>
      <c r="G20" s="13" t="s">
        <v>6</v>
      </c>
      <c r="H20" s="16">
        <v>2</v>
      </c>
      <c r="I20" s="18">
        <v>31</v>
      </c>
      <c r="J20" s="18">
        <f t="shared" si="0"/>
        <v>37.199999999999996</v>
      </c>
      <c r="K20" s="18">
        <f t="shared" si="1"/>
        <v>62</v>
      </c>
      <c r="L20" s="18">
        <f t="shared" si="2"/>
        <v>74.399999999999991</v>
      </c>
      <c r="M20" s="19">
        <f t="shared" si="3"/>
        <v>0</v>
      </c>
      <c r="N20" s="52"/>
      <c r="O20" s="9" t="s">
        <v>18</v>
      </c>
      <c r="P20" s="43"/>
    </row>
    <row r="21" spans="1:16" ht="20.25" x14ac:dyDescent="0.25">
      <c r="A21" s="12">
        <v>13</v>
      </c>
      <c r="B21" s="12"/>
      <c r="C21" s="12" t="s">
        <v>50</v>
      </c>
      <c r="D21" s="53" t="s">
        <v>47</v>
      </c>
      <c r="E21" s="16">
        <v>1076796</v>
      </c>
      <c r="F21" s="50">
        <v>1.3599999999999999E-2</v>
      </c>
      <c r="G21" s="13" t="s">
        <v>6</v>
      </c>
      <c r="H21" s="16">
        <v>11</v>
      </c>
      <c r="I21" s="18">
        <v>27</v>
      </c>
      <c r="J21" s="18">
        <f t="shared" si="0"/>
        <v>32.4</v>
      </c>
      <c r="K21" s="18">
        <f t="shared" si="1"/>
        <v>297</v>
      </c>
      <c r="L21" s="18">
        <f t="shared" si="2"/>
        <v>356.4</v>
      </c>
      <c r="M21" s="19">
        <f t="shared" si="3"/>
        <v>0</v>
      </c>
      <c r="N21" s="52"/>
      <c r="O21" s="9" t="s">
        <v>18</v>
      </c>
      <c r="P21" s="43"/>
    </row>
    <row r="22" spans="1:16" ht="20.25" x14ac:dyDescent="0.25">
      <c r="A22" s="54">
        <v>14</v>
      </c>
      <c r="B22" s="12"/>
      <c r="C22" s="12" t="s">
        <v>50</v>
      </c>
      <c r="D22" s="53" t="s">
        <v>48</v>
      </c>
      <c r="E22" s="16">
        <v>1076799</v>
      </c>
      <c r="F22" s="50">
        <v>5.3499999999999997E-3</v>
      </c>
      <c r="G22" s="13" t="s">
        <v>6</v>
      </c>
      <c r="H22" s="16">
        <v>3</v>
      </c>
      <c r="I22" s="18">
        <v>37</v>
      </c>
      <c r="J22" s="18">
        <f t="shared" si="0"/>
        <v>44.4</v>
      </c>
      <c r="K22" s="18">
        <f t="shared" si="1"/>
        <v>111</v>
      </c>
      <c r="L22" s="18">
        <f t="shared" si="2"/>
        <v>133.19999999999999</v>
      </c>
      <c r="M22" s="19">
        <f t="shared" si="3"/>
        <v>0</v>
      </c>
      <c r="N22" s="52"/>
      <c r="O22" s="9" t="s">
        <v>18</v>
      </c>
      <c r="P22" s="43"/>
    </row>
    <row r="23" spans="1:16" ht="20.25" x14ac:dyDescent="0.25">
      <c r="A23" s="12">
        <v>15</v>
      </c>
      <c r="B23" s="12"/>
      <c r="C23" s="12" t="s">
        <v>50</v>
      </c>
      <c r="D23" s="53" t="s">
        <v>49</v>
      </c>
      <c r="E23" s="16">
        <v>1076803</v>
      </c>
      <c r="F23" s="50">
        <v>9.5999999999999992E-3</v>
      </c>
      <c r="G23" s="13" t="s">
        <v>6</v>
      </c>
      <c r="H23" s="16">
        <v>2</v>
      </c>
      <c r="I23" s="18">
        <v>99</v>
      </c>
      <c r="J23" s="18">
        <f t="shared" si="0"/>
        <v>118.8</v>
      </c>
      <c r="K23" s="18">
        <f t="shared" si="1"/>
        <v>198</v>
      </c>
      <c r="L23" s="18">
        <f t="shared" si="2"/>
        <v>237.6</v>
      </c>
      <c r="M23" s="19">
        <f t="shared" si="3"/>
        <v>0</v>
      </c>
      <c r="N23" s="52"/>
      <c r="O23" s="9" t="s">
        <v>18</v>
      </c>
      <c r="P23" s="43"/>
    </row>
    <row r="24" spans="1:16" ht="20.25" x14ac:dyDescent="0.25">
      <c r="A24" s="54">
        <v>16</v>
      </c>
      <c r="B24" s="12"/>
      <c r="C24" s="12" t="s">
        <v>50</v>
      </c>
      <c r="D24" s="53" t="s">
        <v>55</v>
      </c>
      <c r="E24" s="16">
        <v>1076808</v>
      </c>
      <c r="F24" s="50">
        <v>1.9400000000000001E-2</v>
      </c>
      <c r="G24" s="13" t="s">
        <v>6</v>
      </c>
      <c r="H24" s="16">
        <v>6</v>
      </c>
      <c r="I24" s="18">
        <v>70</v>
      </c>
      <c r="J24" s="18">
        <f t="shared" si="0"/>
        <v>84</v>
      </c>
      <c r="K24" s="18">
        <f t="shared" ref="K24:K40" si="4">I24*H24</f>
        <v>420</v>
      </c>
      <c r="L24" s="18">
        <f t="shared" si="2"/>
        <v>504</v>
      </c>
      <c r="M24" s="19">
        <f t="shared" si="3"/>
        <v>0</v>
      </c>
      <c r="N24" s="52"/>
      <c r="O24" s="9" t="s">
        <v>18</v>
      </c>
      <c r="P24" s="63" t="s">
        <v>71</v>
      </c>
    </row>
    <row r="25" spans="1:16" ht="40.5" x14ac:dyDescent="0.25">
      <c r="A25" s="12">
        <v>17</v>
      </c>
      <c r="B25" s="12"/>
      <c r="C25" s="12" t="s">
        <v>50</v>
      </c>
      <c r="D25" s="53" t="s">
        <v>56</v>
      </c>
      <c r="E25" s="16">
        <v>1076793</v>
      </c>
      <c r="F25" s="50">
        <v>12</v>
      </c>
      <c r="G25" s="13" t="s">
        <v>6</v>
      </c>
      <c r="H25" s="16">
        <v>480</v>
      </c>
      <c r="I25" s="18">
        <v>533</v>
      </c>
      <c r="J25" s="18">
        <f t="shared" si="0"/>
        <v>639.6</v>
      </c>
      <c r="K25" s="18">
        <f t="shared" si="4"/>
        <v>255840</v>
      </c>
      <c r="L25" s="18">
        <f t="shared" si="2"/>
        <v>307008</v>
      </c>
      <c r="M25" s="19">
        <f t="shared" si="3"/>
        <v>0</v>
      </c>
      <c r="N25" s="52"/>
      <c r="O25" s="9" t="s">
        <v>18</v>
      </c>
      <c r="P25" s="63"/>
    </row>
    <row r="26" spans="1:16" ht="40.5" x14ac:dyDescent="0.25">
      <c r="A26" s="54">
        <v>18</v>
      </c>
      <c r="B26" s="12"/>
      <c r="C26" s="12" t="s">
        <v>50</v>
      </c>
      <c r="D26" s="53" t="s">
        <v>57</v>
      </c>
      <c r="E26" s="16">
        <v>1076805</v>
      </c>
      <c r="F26" s="50">
        <v>0.18340000000000001</v>
      </c>
      <c r="G26" s="13" t="s">
        <v>6</v>
      </c>
      <c r="H26" s="16">
        <v>14</v>
      </c>
      <c r="I26" s="18">
        <v>277</v>
      </c>
      <c r="J26" s="18">
        <f t="shared" si="0"/>
        <v>332.4</v>
      </c>
      <c r="K26" s="18">
        <f t="shared" si="4"/>
        <v>3878</v>
      </c>
      <c r="L26" s="18">
        <f t="shared" si="2"/>
        <v>4653.5999999999995</v>
      </c>
      <c r="M26" s="19">
        <f t="shared" si="3"/>
        <v>0</v>
      </c>
      <c r="N26" s="52"/>
      <c r="O26" s="9" t="s">
        <v>18</v>
      </c>
      <c r="P26" s="63"/>
    </row>
    <row r="27" spans="1:16" ht="40.5" x14ac:dyDescent="0.25">
      <c r="A27" s="12">
        <v>19</v>
      </c>
      <c r="B27" s="12"/>
      <c r="C27" s="12" t="s">
        <v>50</v>
      </c>
      <c r="D27" s="53" t="s">
        <v>58</v>
      </c>
      <c r="E27" s="16">
        <v>1076804</v>
      </c>
      <c r="F27" s="50">
        <v>1.0125</v>
      </c>
      <c r="G27" s="13" t="s">
        <v>6</v>
      </c>
      <c r="H27" s="16">
        <v>75</v>
      </c>
      <c r="I27" s="18">
        <v>285</v>
      </c>
      <c r="J27" s="18">
        <f t="shared" si="0"/>
        <v>342</v>
      </c>
      <c r="K27" s="18">
        <f t="shared" si="4"/>
        <v>21375</v>
      </c>
      <c r="L27" s="18">
        <f t="shared" si="2"/>
        <v>25650</v>
      </c>
      <c r="M27" s="19">
        <f t="shared" si="3"/>
        <v>0</v>
      </c>
      <c r="N27" s="52"/>
      <c r="O27" s="9" t="s">
        <v>18</v>
      </c>
      <c r="P27" s="63"/>
    </row>
    <row r="28" spans="1:16" ht="40.5" x14ac:dyDescent="0.25">
      <c r="A28" s="54">
        <v>20</v>
      </c>
      <c r="B28" s="12"/>
      <c r="C28" s="12" t="s">
        <v>50</v>
      </c>
      <c r="D28" s="53" t="s">
        <v>59</v>
      </c>
      <c r="E28" s="16">
        <v>1076812</v>
      </c>
      <c r="F28" s="50">
        <v>2.7000000000000001E-3</v>
      </c>
      <c r="G28" s="13" t="s">
        <v>6</v>
      </c>
      <c r="H28" s="16">
        <v>1</v>
      </c>
      <c r="I28" s="18">
        <v>58</v>
      </c>
      <c r="J28" s="18">
        <f t="shared" si="0"/>
        <v>69.599999999999994</v>
      </c>
      <c r="K28" s="18">
        <f t="shared" si="4"/>
        <v>58</v>
      </c>
      <c r="L28" s="18">
        <f t="shared" si="2"/>
        <v>69.599999999999994</v>
      </c>
      <c r="M28" s="19">
        <f t="shared" si="3"/>
        <v>0</v>
      </c>
      <c r="N28" s="52"/>
      <c r="O28" s="9" t="s">
        <v>18</v>
      </c>
      <c r="P28" s="63"/>
    </row>
    <row r="29" spans="1:16" ht="20.25" x14ac:dyDescent="0.25">
      <c r="A29" s="12">
        <v>21</v>
      </c>
      <c r="B29" s="12"/>
      <c r="C29" s="12" t="s">
        <v>50</v>
      </c>
      <c r="D29" s="53" t="s">
        <v>60</v>
      </c>
      <c r="E29" s="16">
        <v>1076810</v>
      </c>
      <c r="F29" s="50">
        <v>1.75E-3</v>
      </c>
      <c r="G29" s="13" t="s">
        <v>6</v>
      </c>
      <c r="H29" s="16">
        <v>1</v>
      </c>
      <c r="I29" s="18">
        <v>37</v>
      </c>
      <c r="J29" s="18">
        <f t="shared" si="0"/>
        <v>44.4</v>
      </c>
      <c r="K29" s="18">
        <f t="shared" si="4"/>
        <v>37</v>
      </c>
      <c r="L29" s="18">
        <f t="shared" si="2"/>
        <v>44.4</v>
      </c>
      <c r="M29" s="19">
        <f t="shared" si="3"/>
        <v>0</v>
      </c>
      <c r="N29" s="52"/>
      <c r="O29" s="9" t="s">
        <v>18</v>
      </c>
      <c r="P29" s="63"/>
    </row>
    <row r="30" spans="1:16" ht="40.5" x14ac:dyDescent="0.25">
      <c r="A30" s="54">
        <v>22</v>
      </c>
      <c r="B30" s="12"/>
      <c r="C30" s="12" t="s">
        <v>50</v>
      </c>
      <c r="D30" s="53" t="s">
        <v>61</v>
      </c>
      <c r="E30" s="16">
        <v>1076813</v>
      </c>
      <c r="F30" s="50">
        <v>0.88319999999999999</v>
      </c>
      <c r="G30" s="13" t="s">
        <v>6</v>
      </c>
      <c r="H30" s="16">
        <v>48</v>
      </c>
      <c r="I30" s="18">
        <v>389</v>
      </c>
      <c r="J30" s="18">
        <f t="shared" si="0"/>
        <v>466.79999999999995</v>
      </c>
      <c r="K30" s="18">
        <f t="shared" si="4"/>
        <v>18672</v>
      </c>
      <c r="L30" s="18">
        <f t="shared" si="2"/>
        <v>22406.399999999998</v>
      </c>
      <c r="M30" s="19">
        <f t="shared" si="3"/>
        <v>0</v>
      </c>
      <c r="N30" s="52"/>
      <c r="O30" s="9" t="s">
        <v>18</v>
      </c>
      <c r="P30" s="63"/>
    </row>
    <row r="31" spans="1:16" ht="40.5" x14ac:dyDescent="0.25">
      <c r="A31" s="12">
        <v>23</v>
      </c>
      <c r="B31" s="12"/>
      <c r="C31" s="12" t="s">
        <v>50</v>
      </c>
      <c r="D31" s="53" t="s">
        <v>62</v>
      </c>
      <c r="E31" s="16">
        <v>1076814</v>
      </c>
      <c r="F31" s="50">
        <v>1.3919999999999999</v>
      </c>
      <c r="G31" s="13" t="s">
        <v>6</v>
      </c>
      <c r="H31" s="16">
        <v>48</v>
      </c>
      <c r="I31" s="18">
        <v>618</v>
      </c>
      <c r="J31" s="18">
        <f t="shared" si="0"/>
        <v>741.6</v>
      </c>
      <c r="K31" s="18">
        <f t="shared" si="4"/>
        <v>29664</v>
      </c>
      <c r="L31" s="18">
        <f t="shared" si="2"/>
        <v>35596.799999999996</v>
      </c>
      <c r="M31" s="19">
        <f t="shared" si="3"/>
        <v>0</v>
      </c>
      <c r="N31" s="52"/>
      <c r="O31" s="9" t="s">
        <v>18</v>
      </c>
      <c r="P31" s="63"/>
    </row>
    <row r="32" spans="1:16" ht="20.25" x14ac:dyDescent="0.25">
      <c r="A32" s="54">
        <v>24</v>
      </c>
      <c r="B32" s="12"/>
      <c r="C32" s="12" t="s">
        <v>50</v>
      </c>
      <c r="D32" s="53" t="s">
        <v>41</v>
      </c>
      <c r="E32" s="16">
        <v>1076798</v>
      </c>
      <c r="F32" s="50">
        <v>6.0000000000000001E-3</v>
      </c>
      <c r="G32" s="13" t="s">
        <v>6</v>
      </c>
      <c r="H32" s="16">
        <v>4</v>
      </c>
      <c r="I32" s="18">
        <v>29</v>
      </c>
      <c r="J32" s="18">
        <f t="shared" si="0"/>
        <v>34.799999999999997</v>
      </c>
      <c r="K32" s="18">
        <f t="shared" si="4"/>
        <v>116</v>
      </c>
      <c r="L32" s="18">
        <f t="shared" si="2"/>
        <v>139.19999999999999</v>
      </c>
      <c r="M32" s="19">
        <f t="shared" si="3"/>
        <v>0</v>
      </c>
      <c r="N32" s="52"/>
      <c r="O32" s="9" t="s">
        <v>18</v>
      </c>
      <c r="P32" s="63"/>
    </row>
    <row r="33" spans="1:16" ht="20.25" x14ac:dyDescent="0.25">
      <c r="A33" s="12">
        <v>25</v>
      </c>
      <c r="B33" s="12"/>
      <c r="C33" s="12" t="s">
        <v>50</v>
      </c>
      <c r="D33" s="53" t="s">
        <v>63</v>
      </c>
      <c r="E33" s="16">
        <v>1076809</v>
      </c>
      <c r="F33" s="50">
        <v>3.8999999999999998E-3</v>
      </c>
      <c r="G33" s="13" t="s">
        <v>6</v>
      </c>
      <c r="H33" s="16">
        <v>2</v>
      </c>
      <c r="I33" s="18">
        <v>40</v>
      </c>
      <c r="J33" s="18">
        <f t="shared" si="0"/>
        <v>48</v>
      </c>
      <c r="K33" s="18">
        <f t="shared" si="4"/>
        <v>80</v>
      </c>
      <c r="L33" s="18">
        <f t="shared" si="2"/>
        <v>96</v>
      </c>
      <c r="M33" s="19">
        <f t="shared" si="3"/>
        <v>0</v>
      </c>
      <c r="N33" s="52"/>
      <c r="O33" s="9" t="s">
        <v>18</v>
      </c>
      <c r="P33" s="63"/>
    </row>
    <row r="34" spans="1:16" ht="40.5" x14ac:dyDescent="0.25">
      <c r="A34" s="54">
        <v>26</v>
      </c>
      <c r="B34" s="12"/>
      <c r="C34" s="12" t="s">
        <v>50</v>
      </c>
      <c r="D34" s="53" t="s">
        <v>64</v>
      </c>
      <c r="E34" s="16">
        <v>1076922</v>
      </c>
      <c r="F34" s="50">
        <v>0.03</v>
      </c>
      <c r="G34" s="13" t="s">
        <v>6</v>
      </c>
      <c r="H34" s="16">
        <v>12</v>
      </c>
      <c r="I34" s="18">
        <v>55</v>
      </c>
      <c r="J34" s="18">
        <f t="shared" si="0"/>
        <v>66</v>
      </c>
      <c r="K34" s="18">
        <f t="shared" si="4"/>
        <v>660</v>
      </c>
      <c r="L34" s="18">
        <f t="shared" si="2"/>
        <v>792</v>
      </c>
      <c r="M34" s="19">
        <f t="shared" si="3"/>
        <v>0</v>
      </c>
      <c r="N34" s="52"/>
      <c r="O34" s="9" t="s">
        <v>18</v>
      </c>
      <c r="P34" s="63"/>
    </row>
    <row r="35" spans="1:16" ht="20.25" x14ac:dyDescent="0.25">
      <c r="A35" s="12">
        <v>27</v>
      </c>
      <c r="B35" s="12"/>
      <c r="C35" s="12" t="s">
        <v>50</v>
      </c>
      <c r="D35" s="53" t="s">
        <v>65</v>
      </c>
      <c r="E35" s="16">
        <v>1076796</v>
      </c>
      <c r="F35" s="50">
        <v>3.5999999999999999E-3</v>
      </c>
      <c r="G35" s="13" t="s">
        <v>6</v>
      </c>
      <c r="H35" s="16">
        <v>3</v>
      </c>
      <c r="I35" s="18">
        <v>27</v>
      </c>
      <c r="J35" s="18">
        <f t="shared" si="0"/>
        <v>32.4</v>
      </c>
      <c r="K35" s="18">
        <f t="shared" si="4"/>
        <v>81</v>
      </c>
      <c r="L35" s="18">
        <f t="shared" si="2"/>
        <v>97.2</v>
      </c>
      <c r="M35" s="19">
        <f t="shared" si="3"/>
        <v>0</v>
      </c>
      <c r="N35" s="52"/>
      <c r="O35" s="9" t="s">
        <v>18</v>
      </c>
      <c r="P35" s="63"/>
    </row>
    <row r="36" spans="1:16" ht="20.25" x14ac:dyDescent="0.25">
      <c r="A36" s="54">
        <v>28</v>
      </c>
      <c r="B36" s="12"/>
      <c r="C36" s="12" t="s">
        <v>50</v>
      </c>
      <c r="D36" s="53" t="s">
        <v>65</v>
      </c>
      <c r="E36" s="16">
        <v>1076796</v>
      </c>
      <c r="F36" s="50">
        <v>1.1999999999999999E-3</v>
      </c>
      <c r="G36" s="13" t="s">
        <v>6</v>
      </c>
      <c r="H36" s="16">
        <v>1</v>
      </c>
      <c r="I36" s="18">
        <v>27</v>
      </c>
      <c r="J36" s="18">
        <f t="shared" si="0"/>
        <v>32.4</v>
      </c>
      <c r="K36" s="18">
        <f t="shared" si="4"/>
        <v>27</v>
      </c>
      <c r="L36" s="18">
        <f t="shared" si="2"/>
        <v>32.4</v>
      </c>
      <c r="M36" s="19">
        <f t="shared" si="3"/>
        <v>0</v>
      </c>
      <c r="N36" s="52"/>
      <c r="O36" s="9" t="s">
        <v>18</v>
      </c>
      <c r="P36" s="63"/>
    </row>
    <row r="37" spans="1:16" ht="20.25" x14ac:dyDescent="0.25">
      <c r="A37" s="12">
        <v>29</v>
      </c>
      <c r="B37" s="12"/>
      <c r="C37" s="12" t="s">
        <v>50</v>
      </c>
      <c r="D37" s="53" t="s">
        <v>66</v>
      </c>
      <c r="E37" s="16">
        <v>1076799</v>
      </c>
      <c r="F37" s="50">
        <v>5.5500000000000002E-3</v>
      </c>
      <c r="G37" s="13" t="s">
        <v>6</v>
      </c>
      <c r="H37" s="16">
        <v>3</v>
      </c>
      <c r="I37" s="18">
        <v>37</v>
      </c>
      <c r="J37" s="18">
        <f t="shared" si="0"/>
        <v>44.4</v>
      </c>
      <c r="K37" s="18">
        <f t="shared" si="4"/>
        <v>111</v>
      </c>
      <c r="L37" s="18">
        <f t="shared" si="2"/>
        <v>133.19999999999999</v>
      </c>
      <c r="M37" s="19">
        <f t="shared" si="3"/>
        <v>0</v>
      </c>
      <c r="N37" s="52"/>
      <c r="O37" s="9" t="s">
        <v>18</v>
      </c>
      <c r="P37" s="63"/>
    </row>
    <row r="38" spans="1:16" ht="20.25" x14ac:dyDescent="0.25">
      <c r="A38" s="54">
        <v>30</v>
      </c>
      <c r="B38" s="12"/>
      <c r="C38" s="12" t="s">
        <v>50</v>
      </c>
      <c r="D38" s="53" t="s">
        <v>66</v>
      </c>
      <c r="E38" s="16">
        <v>1076799</v>
      </c>
      <c r="F38" s="50">
        <v>1.9E-3</v>
      </c>
      <c r="G38" s="13" t="s">
        <v>6</v>
      </c>
      <c r="H38" s="16">
        <v>1</v>
      </c>
      <c r="I38" s="18">
        <v>37</v>
      </c>
      <c r="J38" s="18">
        <f t="shared" si="0"/>
        <v>44.4</v>
      </c>
      <c r="K38" s="18">
        <f t="shared" si="4"/>
        <v>37</v>
      </c>
      <c r="L38" s="18">
        <f t="shared" si="2"/>
        <v>44.4</v>
      </c>
      <c r="M38" s="19">
        <f t="shared" si="3"/>
        <v>0</v>
      </c>
      <c r="N38" s="52"/>
      <c r="O38" s="9" t="s">
        <v>18</v>
      </c>
      <c r="P38" s="63"/>
    </row>
    <row r="39" spans="1:16" ht="20.25" x14ac:dyDescent="0.25">
      <c r="A39" s="12">
        <v>31</v>
      </c>
      <c r="B39" s="12"/>
      <c r="C39" s="12" t="s">
        <v>50</v>
      </c>
      <c r="D39" s="53" t="s">
        <v>67</v>
      </c>
      <c r="E39" s="16">
        <v>1076806</v>
      </c>
      <c r="F39" s="50">
        <v>7.7000000000000002E-3</v>
      </c>
      <c r="G39" s="13" t="s">
        <v>6</v>
      </c>
      <c r="H39" s="16">
        <v>5</v>
      </c>
      <c r="I39" s="18">
        <v>33</v>
      </c>
      <c r="J39" s="18">
        <f t="shared" si="0"/>
        <v>39.6</v>
      </c>
      <c r="K39" s="18">
        <f t="shared" si="4"/>
        <v>165</v>
      </c>
      <c r="L39" s="18">
        <f t="shared" si="2"/>
        <v>198</v>
      </c>
      <c r="M39" s="19">
        <f t="shared" si="3"/>
        <v>0</v>
      </c>
      <c r="N39" s="52"/>
      <c r="O39" s="9" t="s">
        <v>18</v>
      </c>
      <c r="P39" s="63"/>
    </row>
    <row r="40" spans="1:16" ht="40.5" x14ac:dyDescent="0.25">
      <c r="A40" s="54">
        <v>32</v>
      </c>
      <c r="B40" s="12"/>
      <c r="C40" s="12" t="s">
        <v>50</v>
      </c>
      <c r="D40" s="53" t="s">
        <v>68</v>
      </c>
      <c r="E40" s="16">
        <v>1076811</v>
      </c>
      <c r="F40" s="50">
        <v>1.6199999999999999E-2</v>
      </c>
      <c r="G40" s="13" t="s">
        <v>6</v>
      </c>
      <c r="H40" s="16">
        <v>6</v>
      </c>
      <c r="I40" s="18">
        <v>58</v>
      </c>
      <c r="J40" s="18">
        <f t="shared" si="0"/>
        <v>69.599999999999994</v>
      </c>
      <c r="K40" s="18">
        <f t="shared" si="4"/>
        <v>348</v>
      </c>
      <c r="L40" s="18">
        <f t="shared" si="2"/>
        <v>417.59999999999997</v>
      </c>
      <c r="M40" s="19">
        <f t="shared" si="3"/>
        <v>0</v>
      </c>
      <c r="N40" s="52"/>
      <c r="O40" s="9" t="s">
        <v>18</v>
      </c>
      <c r="P40" s="63"/>
    </row>
    <row r="41" spans="1:16" ht="32.25" customHeight="1" thickBot="1" x14ac:dyDescent="0.3">
      <c r="A41" s="56" t="s">
        <v>10</v>
      </c>
      <c r="B41" s="57"/>
      <c r="C41" s="57"/>
      <c r="D41" s="57"/>
      <c r="E41" s="57"/>
      <c r="F41" s="58">
        <f>SUM(F9:F40)</f>
        <v>23.189350000000001</v>
      </c>
      <c r="G41" s="58"/>
      <c r="H41" s="59"/>
      <c r="I41" s="60"/>
      <c r="J41" s="60"/>
      <c r="K41" s="61">
        <f>SUM(K9:K40)</f>
        <v>442927</v>
      </c>
      <c r="L41" s="61">
        <f>SUM(L9:L40)</f>
        <v>531512.39999999991</v>
      </c>
      <c r="M41" s="61">
        <f>SUM(M9:M40)</f>
        <v>0</v>
      </c>
      <c r="N41" s="61">
        <f>SUM(N9:N40)</f>
        <v>0</v>
      </c>
      <c r="O41" s="62" t="s">
        <v>18</v>
      </c>
      <c r="P41" s="55"/>
    </row>
    <row r="42" spans="1:16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6" ht="20.25" x14ac:dyDescent="0.3">
      <c r="A43" s="38" t="s">
        <v>23</v>
      </c>
      <c r="B43" s="38"/>
      <c r="C43" s="38"/>
      <c r="D43" s="38"/>
      <c r="E43" s="15">
        <f>M41</f>
        <v>0</v>
      </c>
      <c r="F43" s="20">
        <f>M41</f>
        <v>0</v>
      </c>
      <c r="G43" s="10"/>
      <c r="H43" s="10"/>
      <c r="I43" s="10"/>
      <c r="J43" s="10"/>
      <c r="K43" s="10"/>
      <c r="L43" s="10"/>
      <c r="M43" s="14"/>
      <c r="N43" s="14"/>
      <c r="O43" s="14"/>
      <c r="P43" s="14"/>
    </row>
    <row r="44" spans="1:16" ht="20.25" x14ac:dyDescent="0.3">
      <c r="A44" s="38" t="s">
        <v>22</v>
      </c>
      <c r="B44" s="38"/>
      <c r="C44" s="38"/>
      <c r="D44" s="38"/>
      <c r="E44" s="15">
        <f>E43*0.18</f>
        <v>0</v>
      </c>
      <c r="F44" s="20">
        <f>N41-M41</f>
        <v>0</v>
      </c>
      <c r="G44" s="10"/>
      <c r="H44" s="10"/>
      <c r="I44" s="10"/>
      <c r="J44" s="10"/>
      <c r="K44" s="10"/>
      <c r="L44" s="10"/>
      <c r="M44" s="14"/>
      <c r="N44" s="14"/>
      <c r="O44" s="14"/>
      <c r="P44" s="14"/>
    </row>
    <row r="45" spans="1:16" ht="22.5" x14ac:dyDescent="0.25">
      <c r="A45" s="34" t="s">
        <v>32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6" ht="26.25" customHeight="1" x14ac:dyDescent="0.25">
      <c r="A46" s="23" t="s">
        <v>69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ht="26.25" customHeight="1" x14ac:dyDescent="0.25">
      <c r="A47" s="25" t="s">
        <v>33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26.25" customHeight="1" x14ac:dyDescent="0.25">
      <c r="A48" s="25" t="s">
        <v>70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26.25" customHeight="1" x14ac:dyDescent="0.25">
      <c r="A49" s="2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20.25" x14ac:dyDescent="0.3">
      <c r="A50" s="4" t="s">
        <v>16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4"/>
      <c r="N50" s="14"/>
      <c r="O50" s="14"/>
      <c r="P50" s="14"/>
    </row>
    <row r="51" spans="1:16" ht="20.25" x14ac:dyDescent="0.3">
      <c r="A51" s="4" t="s">
        <v>11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4"/>
      <c r="N51" s="14"/>
      <c r="O51" s="14"/>
      <c r="P51" s="14"/>
    </row>
    <row r="52" spans="1:16" ht="20.25" x14ac:dyDescent="0.3">
      <c r="A52" s="4"/>
      <c r="B52" s="10" t="s">
        <v>12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4"/>
      <c r="N52" s="14"/>
      <c r="O52" s="14"/>
      <c r="P52" s="14"/>
    </row>
    <row r="53" spans="1:16" ht="20.25" x14ac:dyDescent="0.25">
      <c r="A53" s="35" t="s">
        <v>21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1:16" ht="20.25" x14ac:dyDescent="0.25">
      <c r="A54" s="35" t="s">
        <v>20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1:16" ht="20.25" x14ac:dyDescent="0.25">
      <c r="A55" s="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21" thickBot="1" x14ac:dyDescent="0.3">
      <c r="A56" s="36"/>
      <c r="B56" s="36"/>
      <c r="C56" s="36"/>
      <c r="D56" s="36"/>
      <c r="E56" s="36"/>
      <c r="F56" s="4"/>
      <c r="G56" s="4"/>
      <c r="H56" s="4"/>
      <c r="I56" s="4"/>
      <c r="J56" s="4"/>
      <c r="K56" s="4"/>
      <c r="L56" s="4"/>
      <c r="M56" s="33"/>
      <c r="N56" s="33"/>
      <c r="O56" s="33"/>
      <c r="P56" s="33"/>
    </row>
    <row r="57" spans="1:16" ht="20.25" x14ac:dyDescent="0.25">
      <c r="A57" s="31" t="s">
        <v>13</v>
      </c>
      <c r="B57" s="31"/>
      <c r="C57" s="31"/>
      <c r="D57" s="31"/>
      <c r="E57" s="31"/>
      <c r="F57" s="4"/>
      <c r="G57" s="4"/>
      <c r="H57" s="4"/>
      <c r="I57" s="4"/>
      <c r="J57" s="4"/>
      <c r="K57" s="4"/>
      <c r="L57" s="4"/>
      <c r="M57" s="32"/>
      <c r="N57" s="32"/>
      <c r="O57" s="32"/>
      <c r="P57" s="32"/>
    </row>
    <row r="58" spans="1:16" ht="20.25" x14ac:dyDescent="0.25">
      <c r="A58" s="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21" thickBot="1" x14ac:dyDescent="0.3">
      <c r="A59" s="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33"/>
      <c r="N59" s="33"/>
      <c r="O59" s="33"/>
      <c r="P59" s="33"/>
    </row>
    <row r="60" spans="1:16" ht="20.25" x14ac:dyDescent="0.25">
      <c r="A60" s="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2"/>
      <c r="N60" s="32"/>
      <c r="O60" s="32"/>
      <c r="P60" s="32"/>
    </row>
  </sheetData>
  <mergeCells count="19">
    <mergeCell ref="P9:P23"/>
    <mergeCell ref="A41:E41"/>
    <mergeCell ref="P24:P40"/>
    <mergeCell ref="A43:D43"/>
    <mergeCell ref="A44:D44"/>
    <mergeCell ref="A2:P2"/>
    <mergeCell ref="A3:P3"/>
    <mergeCell ref="A4:P4"/>
    <mergeCell ref="A5:P5"/>
    <mergeCell ref="A6:P6"/>
    <mergeCell ref="A57:E57"/>
    <mergeCell ref="M57:P57"/>
    <mergeCell ref="M59:P59"/>
    <mergeCell ref="M60:P60"/>
    <mergeCell ref="A45:P45"/>
    <mergeCell ref="A53:P53"/>
    <mergeCell ref="A56:E56"/>
    <mergeCell ref="M56:P56"/>
    <mergeCell ref="A54:P54"/>
  </mergeCells>
  <pageMargins left="0.25" right="0.25" top="0.75" bottom="0.75" header="0.3" footer="0.3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014C43-F292-4280-9F2A-44567340045D}"/>
</file>

<file path=customXml/itemProps2.xml><?xml version="1.0" encoding="utf-8"?>
<ds:datastoreItem xmlns:ds="http://schemas.openxmlformats.org/officeDocument/2006/customXml" ds:itemID="{460A1463-8877-4B1E-925A-841920EC8BEF}"/>
</file>

<file path=customXml/itemProps3.xml><?xml version="1.0" encoding="utf-8"?>
<ds:datastoreItem xmlns:ds="http://schemas.openxmlformats.org/officeDocument/2006/customXml" ds:itemID="{74C7DD2C-981B-4C3F-AFE8-7B0F9BE540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prok0301</cp:lastModifiedBy>
  <cp:lastPrinted>2019-06-28T08:40:11Z</cp:lastPrinted>
  <dcterms:created xsi:type="dcterms:W3CDTF">2016-10-11T08:44:59Z</dcterms:created>
  <dcterms:modified xsi:type="dcterms:W3CDTF">2019-06-28T10:54:39Z</dcterms:modified>
</cp:coreProperties>
</file>